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is\Desktop\RA EVENTS\_2_FIA ERC Rally Liepāja 2016\Dokumenti - final\"/>
    </mc:Choice>
  </mc:AlternateContent>
  <bookViews>
    <workbookView xWindow="0" yWindow="0" windowWidth="23040" windowHeight="9090" tabRatio="610"/>
  </bookViews>
  <sheets>
    <sheet name="J ERC FORM" sheetId="1" r:id="rId1"/>
    <sheet name="WRC EVENTS" sheetId="2" r:id="rId2"/>
  </sheets>
  <definedNames>
    <definedName name="_xlnm.Print_Area" localSheetId="0">'J ERC FORM'!$A$1:$E$40</definedName>
    <definedName name="RALLIES">'WRC EVENTS'!$E$6:$E$20</definedName>
  </definedNames>
  <calcPr calcId="152511"/>
</workbook>
</file>

<file path=xl/calcChain.xml><?xml version="1.0" encoding="utf-8"?>
<calcChain xmlns="http://schemas.openxmlformats.org/spreadsheetml/2006/main">
  <c r="E32" i="1" l="1"/>
  <c r="D26" i="1" l="1"/>
  <c r="D25" i="1"/>
  <c r="D24" i="1"/>
  <c r="D23" i="1"/>
  <c r="D27" i="1"/>
  <c r="D22" i="1"/>
  <c r="D21" i="1"/>
  <c r="F27" i="1" l="1"/>
  <c r="F26" i="1"/>
  <c r="F25" i="1"/>
  <c r="F24" i="1"/>
  <c r="F23" i="1"/>
  <c r="F22" i="1"/>
  <c r="F21" i="1"/>
  <c r="E30" i="1" l="1"/>
  <c r="E37" i="1" s="1"/>
  <c r="J17" i="2"/>
  <c r="H17" i="2"/>
  <c r="I17" i="2" s="1"/>
  <c r="K17" i="2" l="1"/>
  <c r="H6" i="2" l="1"/>
  <c r="I6" i="2" s="1"/>
  <c r="H20" i="2"/>
  <c r="I20" i="2" s="1"/>
  <c r="H19" i="2"/>
  <c r="I19" i="2" s="1"/>
  <c r="H18" i="2"/>
  <c r="I18" i="2" s="1"/>
  <c r="H16" i="2"/>
  <c r="I16" i="2" s="1"/>
  <c r="H15" i="2"/>
  <c r="I15" i="2" s="1"/>
  <c r="H14" i="2"/>
  <c r="I14" i="2" s="1"/>
  <c r="H13" i="2"/>
  <c r="I13" i="2" s="1"/>
  <c r="H12" i="2"/>
  <c r="I12" i="2" s="1"/>
  <c r="H11" i="2"/>
  <c r="I11" i="2" s="1"/>
  <c r="H10" i="2"/>
  <c r="I10" i="2" s="1"/>
  <c r="H9" i="2"/>
  <c r="I9" i="2" s="1"/>
  <c r="H8" i="2"/>
  <c r="I8" i="2" s="1"/>
  <c r="H7" i="2"/>
  <c r="I7" i="2" s="1"/>
  <c r="J6" i="2"/>
  <c r="J20" i="2"/>
  <c r="J19" i="2"/>
  <c r="J18" i="2"/>
  <c r="J16" i="2"/>
  <c r="J15" i="2"/>
  <c r="J14" i="2"/>
  <c r="J13" i="2"/>
  <c r="J12" i="2"/>
  <c r="J11" i="2"/>
  <c r="J10" i="2"/>
  <c r="J9" i="2"/>
  <c r="J8" i="2"/>
  <c r="J7" i="2"/>
  <c r="K7" i="2" l="1"/>
  <c r="K9" i="2"/>
  <c r="K11" i="2"/>
  <c r="K13" i="2"/>
  <c r="K15" i="2"/>
  <c r="K18" i="2"/>
  <c r="K20" i="2"/>
  <c r="K8" i="2"/>
  <c r="K10" i="2"/>
  <c r="K12" i="2"/>
  <c r="K14" i="2"/>
  <c r="K16" i="2"/>
  <c r="K19" i="2"/>
  <c r="K6" i="2"/>
  <c r="K22" i="2" l="1"/>
  <c r="E34" i="1" s="1"/>
</calcChain>
</file>

<file path=xl/sharedStrings.xml><?xml version="1.0" encoding="utf-8"?>
<sst xmlns="http://schemas.openxmlformats.org/spreadsheetml/2006/main" count="54" uniqueCount="49">
  <si>
    <t>SUPPLY CONDITIONS OF TYRES FOR TESTING AND EVENT</t>
  </si>
  <si>
    <t>FORM B</t>
  </si>
  <si>
    <t xml:space="preserve">COMPANY/TEAM NAME: </t>
  </si>
  <si>
    <t>CONTACT NAME:</t>
  </si>
  <si>
    <t xml:space="preserve">EMAIL ADDRESS </t>
  </si>
  <si>
    <t>Surface</t>
  </si>
  <si>
    <t>Type</t>
  </si>
  <si>
    <t>Size</t>
  </si>
  <si>
    <t>Net Unit Price</t>
  </si>
  <si>
    <t>Number of tyres</t>
  </si>
  <si>
    <t>WRC EVENT/             PRIVATE TEST</t>
  </si>
  <si>
    <t>TYRE QUANTITY AND COLLECTION DATE SUBJECT TO PIRELLI’S WRITTEN CONFIRMATION</t>
  </si>
  <si>
    <t>Italian VAT 22% to be added where applicable.</t>
  </si>
  <si>
    <t xml:space="preserve">  TOTAL NUMBER OF ORDERED TYRES:</t>
  </si>
  <si>
    <t>TEL/FAX NUMBER:</t>
  </si>
  <si>
    <t>PRIVATE TEST</t>
  </si>
  <si>
    <t xml:space="preserve">  TOTAL ORDER AMOUNT:</t>
  </si>
  <si>
    <t>Possibly include driver name(s) and assigned race nr.</t>
  </si>
  <si>
    <t>max per car</t>
  </si>
  <si>
    <t>nr of cars</t>
  </si>
  <si>
    <t>AMOUNT TO BE RECEIVED BEFORE TYRE COLLECTION:</t>
  </si>
  <si>
    <t>(VAT excl.)</t>
  </si>
  <si>
    <t>ENTERED CAR(S)  Q.TY</t>
  </si>
  <si>
    <t>control</t>
  </si>
  <si>
    <t>marco.pastorino.ex@pirelli.com</t>
  </si>
  <si>
    <t>Please fill the shaded areas and send the form to:</t>
  </si>
  <si>
    <r>
      <t xml:space="preserve">NOTE: PLEASE CONSIDER ADDITIONAL TYRES FOR </t>
    </r>
    <r>
      <rPr>
        <b/>
        <i/>
        <u/>
        <sz val="10"/>
        <color rgb="FFFF0000"/>
        <rFont val="Arial"/>
        <family val="2"/>
      </rPr>
      <t>SHAKEDOWN</t>
    </r>
    <r>
      <rPr>
        <b/>
        <i/>
        <sz val="10"/>
        <color rgb="FFFF0000"/>
        <rFont val="Arial"/>
        <family val="2"/>
      </rPr>
      <t xml:space="preserve"> IN YOUR TOTAL ORDER!</t>
    </r>
  </si>
  <si>
    <t>MAX Q.TY ALLOWED BY EVENT REGULATIONS (excluding Shakedown)</t>
  </si>
  <si>
    <t>195/50-16</t>
  </si>
  <si>
    <t>RKW7</t>
  </si>
  <si>
    <r>
      <rPr>
        <b/>
        <sz val="10"/>
        <color theme="1"/>
        <rFont val="Arial"/>
        <family val="2"/>
      </rPr>
      <t>K4</t>
    </r>
    <r>
      <rPr>
        <sz val="10"/>
        <color theme="1"/>
        <rFont val="Arial"/>
        <family val="2"/>
      </rPr>
      <t xml:space="preserve"> Left</t>
    </r>
  </si>
  <si>
    <r>
      <rPr>
        <b/>
        <sz val="10"/>
        <color theme="1"/>
        <rFont val="Arial"/>
        <family val="2"/>
      </rPr>
      <t>K4</t>
    </r>
    <r>
      <rPr>
        <sz val="10"/>
        <color theme="1"/>
        <rFont val="Arial"/>
        <family val="2"/>
      </rPr>
      <t xml:space="preserve"> Right</t>
    </r>
  </si>
  <si>
    <t>RK5</t>
  </si>
  <si>
    <r>
      <rPr>
        <b/>
        <sz val="10"/>
        <color theme="1"/>
        <rFont val="Arial"/>
        <family val="2"/>
      </rPr>
      <t>K6</t>
    </r>
    <r>
      <rPr>
        <sz val="10"/>
        <color theme="1"/>
        <rFont val="Arial"/>
        <family val="2"/>
      </rPr>
      <t xml:space="preserve"> Left</t>
    </r>
  </si>
  <si>
    <r>
      <rPr>
        <b/>
        <sz val="10"/>
        <color theme="1"/>
        <rFont val="Arial"/>
        <family val="2"/>
      </rPr>
      <t>K6</t>
    </r>
    <r>
      <rPr>
        <sz val="10"/>
        <color theme="1"/>
        <rFont val="Arial"/>
        <family val="2"/>
      </rPr>
      <t xml:space="preserve"> Right</t>
    </r>
  </si>
  <si>
    <t>185/70-15</t>
  </si>
  <si>
    <t>WR5 SOTTOZERO ICE</t>
  </si>
  <si>
    <t>135/85-15</t>
  </si>
  <si>
    <r>
      <t xml:space="preserve">FIA EUROPEAN RALLY JUNIOR CHAMPIONSHIP </t>
    </r>
    <r>
      <rPr>
        <b/>
        <sz val="16"/>
        <color rgb="FFFF0000"/>
        <rFont val="Arial"/>
        <family val="2"/>
      </rPr>
      <t>2016</t>
    </r>
  </si>
  <si>
    <t xml:space="preserve">Rally Liepāja </t>
  </si>
  <si>
    <t xml:space="preserve">Circuit of Ireland Rally </t>
  </si>
  <si>
    <t xml:space="preserve">Barum Czech Rally Zlín </t>
  </si>
  <si>
    <t>ASPHALT</t>
  </si>
  <si>
    <t>GRAVEL</t>
  </si>
  <si>
    <t>ICE</t>
  </si>
  <si>
    <t>Note: prices include Compulsory Environmental Contribution of € 2,30 per tyre</t>
  </si>
  <si>
    <t xml:space="preserve">Rallye Azores </t>
  </si>
  <si>
    <t xml:space="preserve">Ypres Rally </t>
  </si>
  <si>
    <t xml:space="preserve">Rally Estonia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</si>
</sst>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€&quot;\ * #,##0.00_-;\-&quot;€&quot;\ * #,##0.00_-;_-&quot;€&quot;\ * &quot;-&quot;??_-;_-@_-"/>
  </numFmts>
  <fonts count="33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u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9.35"/>
      <color theme="1"/>
      <name val="Calibri"/>
      <family val="2"/>
      <scheme val="minor"/>
    </font>
    <font>
      <sz val="9.35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rgb="FFFF0000"/>
      <name val="Arial"/>
      <family val="2"/>
    </font>
    <font>
      <i/>
      <sz val="10"/>
      <color rgb="FF000000"/>
      <name val="Arial"/>
      <family val="2"/>
    </font>
    <font>
      <i/>
      <sz val="12"/>
      <color rgb="FF000000"/>
      <name val="Arial"/>
      <family val="2"/>
    </font>
    <font>
      <b/>
      <sz val="14"/>
      <color rgb="FFFF0000"/>
      <name val="Arial"/>
      <family val="2"/>
    </font>
    <font>
      <b/>
      <i/>
      <sz val="10"/>
      <color rgb="FFFF0000"/>
      <name val="Arial"/>
      <family val="2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8"/>
      <color theme="10"/>
      <name val="Calibri"/>
      <family val="2"/>
    </font>
    <font>
      <b/>
      <sz val="10"/>
      <name val="Arial"/>
      <family val="2"/>
    </font>
    <font>
      <sz val="26"/>
      <name val="Calibri"/>
      <family val="2"/>
      <scheme val="minor"/>
    </font>
    <font>
      <u/>
      <sz val="14"/>
      <color theme="10"/>
      <name val="Calibri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i/>
      <u/>
      <sz val="10"/>
      <color rgb="FFFF0000"/>
      <name val="Arial"/>
      <family val="2"/>
    </font>
    <font>
      <b/>
      <sz val="16"/>
      <color rgb="FFFF0000"/>
      <name val="Arial"/>
      <family val="2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>
      <alignment vertical="top"/>
      <protection locked="0"/>
    </xf>
  </cellStyleXfs>
  <cellXfs count="9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164" fontId="0" fillId="0" borderId="0" xfId="0" applyNumberFormat="1"/>
    <xf numFmtId="0" fontId="4" fillId="0" borderId="0" xfId="0" applyFont="1"/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0" fillId="0" borderId="0" xfId="0" applyAlignment="1">
      <alignment horizontal="center"/>
    </xf>
    <xf numFmtId="0" fontId="16" fillId="0" borderId="0" xfId="0" applyFont="1" applyAlignment="1">
      <alignment horizontal="right"/>
    </xf>
    <xf numFmtId="0" fontId="14" fillId="3" borderId="5" xfId="0" applyFont="1" applyFill="1" applyBorder="1" applyAlignment="1">
      <alignment horizontal="right"/>
    </xf>
    <xf numFmtId="0" fontId="14" fillId="3" borderId="6" xfId="0" applyFont="1" applyFill="1" applyBorder="1" applyAlignment="1">
      <alignment horizontal="right"/>
    </xf>
    <xf numFmtId="0" fontId="14" fillId="3" borderId="6" xfId="0" applyFont="1" applyFill="1" applyBorder="1" applyAlignment="1">
      <alignment horizontal="right" vertical="center"/>
    </xf>
    <xf numFmtId="164" fontId="17" fillId="3" borderId="1" xfId="0" applyNumberFormat="1" applyFont="1" applyFill="1" applyBorder="1"/>
    <xf numFmtId="0" fontId="0" fillId="3" borderId="0" xfId="0" applyFill="1"/>
    <xf numFmtId="0" fontId="3" fillId="0" borderId="0" xfId="0" applyFont="1" applyAlignment="1">
      <alignment horizontal="right" vertical="center" wrapText="1"/>
    </xf>
    <xf numFmtId="0" fontId="13" fillId="0" borderId="3" xfId="0" applyFont="1" applyBorder="1" applyAlignment="1" applyProtection="1">
      <alignment horizontal="center" wrapText="1"/>
    </xf>
    <xf numFmtId="0" fontId="12" fillId="0" borderId="4" xfId="0" applyFont="1" applyBorder="1" applyProtection="1">
      <protection locked="0"/>
    </xf>
    <xf numFmtId="0" fontId="0" fillId="0" borderId="4" xfId="0" applyBorder="1" applyProtection="1">
      <protection locked="0"/>
    </xf>
    <xf numFmtId="0" fontId="25" fillId="0" borderId="0" xfId="0" applyFont="1" applyAlignment="1">
      <alignment horizontal="right" vertical="center" wrapText="1"/>
    </xf>
    <xf numFmtId="0" fontId="5" fillId="3" borderId="5" xfId="0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 vertical="center"/>
    </xf>
    <xf numFmtId="0" fontId="27" fillId="0" borderId="6" xfId="1" applyFont="1" applyBorder="1" applyAlignment="1" applyProtection="1">
      <alignment vertical="center"/>
    </xf>
    <xf numFmtId="0" fontId="5" fillId="3" borderId="1" xfId="0" applyFont="1" applyFill="1" applyBorder="1" applyAlignment="1" applyProtection="1">
      <alignment horizontal="center" vertical="center"/>
    </xf>
    <xf numFmtId="0" fontId="23" fillId="0" borderId="0" xfId="1" applyAlignment="1" applyProtection="1"/>
    <xf numFmtId="0" fontId="0" fillId="0" borderId="0" xfId="0" applyProtection="1"/>
    <xf numFmtId="0" fontId="26" fillId="4" borderId="3" xfId="0" applyFont="1" applyFill="1" applyBorder="1" applyAlignment="1" applyProtection="1">
      <alignment horizontal="center" vertical="center"/>
      <protection locked="0"/>
    </xf>
    <xf numFmtId="0" fontId="28" fillId="3" borderId="6" xfId="0" applyFont="1" applyFill="1" applyBorder="1" applyAlignment="1" applyProtection="1">
      <alignment horizontal="right" vertical="center"/>
    </xf>
    <xf numFmtId="0" fontId="9" fillId="4" borderId="15" xfId="0" applyFont="1" applyFill="1" applyBorder="1" applyAlignment="1" applyProtection="1">
      <alignment horizontal="center" vertical="center"/>
      <protection locked="0"/>
    </xf>
    <xf numFmtId="164" fontId="4" fillId="0" borderId="17" xfId="0" applyNumberFormat="1" applyFont="1" applyBorder="1" applyAlignment="1">
      <alignment horizontal="center" vertical="center" wrapText="1"/>
    </xf>
    <xf numFmtId="164" fontId="4" fillId="0" borderId="21" xfId="0" applyNumberFormat="1" applyFont="1" applyBorder="1" applyAlignment="1">
      <alignment horizontal="center" vertical="center" wrapText="1"/>
    </xf>
    <xf numFmtId="0" fontId="9" fillId="4" borderId="22" xfId="0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>
      <alignment horizontal="center" vertical="center" wrapText="1"/>
    </xf>
    <xf numFmtId="164" fontId="4" fillId="0" borderId="24" xfId="0" applyNumberFormat="1" applyFont="1" applyBorder="1" applyAlignment="1">
      <alignment horizontal="center" vertical="center" wrapText="1"/>
    </xf>
    <xf numFmtId="0" fontId="9" fillId="4" borderId="25" xfId="0" applyFont="1" applyFill="1" applyBorder="1" applyAlignment="1" applyProtection="1">
      <alignment horizontal="center" vertical="center"/>
      <protection locked="0"/>
    </xf>
    <xf numFmtId="0" fontId="28" fillId="2" borderId="27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164" fontId="4" fillId="0" borderId="29" xfId="0" applyNumberFormat="1" applyFont="1" applyBorder="1" applyAlignment="1">
      <alignment horizontal="center" vertical="center" wrapText="1"/>
    </xf>
    <xf numFmtId="0" fontId="9" fillId="4" borderId="2" xfId="0" applyFont="1" applyFill="1" applyBorder="1" applyAlignment="1" applyProtection="1">
      <alignment horizontal="center" vertical="center"/>
      <protection locked="0"/>
    </xf>
    <xf numFmtId="0" fontId="4" fillId="2" borderId="20" xfId="0" applyFont="1" applyFill="1" applyBorder="1" applyAlignment="1">
      <alignment horizontal="center" vertical="center" wrapText="1"/>
    </xf>
    <xf numFmtId="0" fontId="28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164" fontId="4" fillId="0" borderId="33" xfId="0" applyNumberFormat="1" applyFont="1" applyBorder="1" applyAlignment="1">
      <alignment horizontal="center" vertical="center" wrapText="1"/>
    </xf>
    <xf numFmtId="0" fontId="9" fillId="4" borderId="30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16" fillId="0" borderId="35" xfId="0" applyFont="1" applyBorder="1" applyAlignment="1">
      <alignment horizontal="right"/>
    </xf>
    <xf numFmtId="0" fontId="8" fillId="0" borderId="1" xfId="0" applyFont="1" applyBorder="1"/>
    <xf numFmtId="164" fontId="7" fillId="0" borderId="1" xfId="0" applyNumberFormat="1" applyFont="1" applyBorder="1"/>
    <xf numFmtId="0" fontId="28" fillId="2" borderId="37" xfId="0" applyFont="1" applyFill="1" applyBorder="1" applyAlignment="1">
      <alignment horizontal="center" vertical="center" wrapText="1"/>
    </xf>
    <xf numFmtId="0" fontId="29" fillId="2" borderId="5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164" fontId="4" fillId="0" borderId="39" xfId="0" applyNumberFormat="1" applyFont="1" applyBorder="1" applyAlignment="1">
      <alignment horizontal="center" vertical="center" wrapText="1"/>
    </xf>
    <xf numFmtId="0" fontId="9" fillId="4" borderId="1" xfId="0" applyFont="1" applyFill="1" applyBorder="1" applyAlignment="1" applyProtection="1">
      <alignment horizontal="center" vertical="center"/>
      <protection locked="0"/>
    </xf>
    <xf numFmtId="0" fontId="23" fillId="0" borderId="0" xfId="1" applyAlignment="1" applyProtection="1">
      <alignment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164" fontId="4" fillId="0" borderId="41" xfId="0" applyNumberFormat="1" applyFont="1" applyBorder="1" applyAlignment="1">
      <alignment horizontal="center" vertical="center" wrapText="1"/>
    </xf>
    <xf numFmtId="0" fontId="9" fillId="4" borderId="42" xfId="0" applyFont="1" applyFill="1" applyBorder="1" applyAlignment="1" applyProtection="1">
      <alignment horizontal="center" vertical="center"/>
      <protection locked="0"/>
    </xf>
    <xf numFmtId="0" fontId="21" fillId="4" borderId="3" xfId="0" applyFont="1" applyFill="1" applyBorder="1" applyAlignment="1" applyProtection="1">
      <alignment horizontal="center" vertical="center"/>
      <protection locked="0"/>
    </xf>
    <xf numFmtId="0" fontId="22" fillId="4" borderId="4" xfId="0" applyFont="1" applyFill="1" applyBorder="1" applyAlignment="1" applyProtection="1">
      <alignment horizontal="center"/>
      <protection locked="0"/>
    </xf>
    <xf numFmtId="0" fontId="24" fillId="4" borderId="4" xfId="1" applyFont="1" applyFill="1" applyBorder="1" applyAlignment="1" applyProtection="1">
      <alignment horizontal="center" vertical="center"/>
      <protection locked="0"/>
    </xf>
    <xf numFmtId="0" fontId="20" fillId="4" borderId="4" xfId="0" applyFont="1" applyFill="1" applyBorder="1" applyAlignment="1" applyProtection="1">
      <alignment horizontal="center" vertical="center"/>
      <protection locked="0"/>
    </xf>
    <xf numFmtId="49" fontId="20" fillId="4" borderId="4" xfId="0" applyNumberFormat="1" applyFon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15" fontId="19" fillId="4" borderId="3" xfId="0" applyNumberFormat="1" applyFont="1" applyFill="1" applyBorder="1" applyAlignment="1" applyProtection="1">
      <alignment horizontal="center" vertical="center"/>
      <protection locked="0"/>
    </xf>
    <xf numFmtId="0" fontId="19" fillId="4" borderId="3" xfId="0" applyFont="1" applyFill="1" applyBorder="1" applyAlignment="1" applyProtection="1">
      <alignment horizontal="center" vertical="center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right"/>
    </xf>
    <xf numFmtId="0" fontId="15" fillId="0" borderId="7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18" fillId="3" borderId="7" xfId="0" applyFont="1" applyFill="1" applyBorder="1" applyAlignment="1">
      <alignment horizontal="right"/>
    </xf>
    <xf numFmtId="0" fontId="18" fillId="0" borderId="18" xfId="0" applyFont="1" applyBorder="1" applyAlignment="1">
      <alignment horizontal="center"/>
    </xf>
    <xf numFmtId="0" fontId="18" fillId="0" borderId="36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29" fillId="2" borderId="14" xfId="0" applyFont="1" applyFill="1" applyBorder="1" applyAlignment="1">
      <alignment horizontal="center" vertical="center" wrapText="1"/>
    </xf>
    <xf numFmtId="0" fontId="29" fillId="2" borderId="34" xfId="0" applyFont="1" applyFill="1" applyBorder="1" applyAlignment="1">
      <alignment horizontal="center" vertical="center" wrapText="1"/>
    </xf>
    <xf numFmtId="0" fontId="29" fillId="2" borderId="26" xfId="0" applyFont="1" applyFill="1" applyBorder="1" applyAlignment="1">
      <alignment horizontal="center" vertical="center" wrapText="1"/>
    </xf>
    <xf numFmtId="0" fontId="29" fillId="2" borderId="19" xfId="0" applyFont="1" applyFill="1" applyBorder="1" applyAlignment="1">
      <alignment horizontal="center" vertical="center" wrapText="1"/>
    </xf>
    <xf numFmtId="0" fontId="29" fillId="2" borderId="1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942975</xdr:colOff>
      <xdr:row>0</xdr:row>
      <xdr:rowOff>95250</xdr:rowOff>
    </xdr:from>
    <xdr:to>
      <xdr:col>1</xdr:col>
      <xdr:colOff>1147896</xdr:colOff>
      <xdr:row>2</xdr:row>
      <xdr:rowOff>141125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2975" y="95250"/>
          <a:ext cx="1519371" cy="414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398443</xdr:colOff>
      <xdr:row>0</xdr:row>
      <xdr:rowOff>0</xdr:rowOff>
    </xdr:from>
    <xdr:to>
      <xdr:col>4</xdr:col>
      <xdr:colOff>285751</xdr:colOff>
      <xdr:row>2</xdr:row>
      <xdr:rowOff>148307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76693" y="0"/>
          <a:ext cx="1036658" cy="516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rco.pastorino.ex@pirelli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iaerc.it/event/sata-rallye-acores/" TargetMode="External"/><Relationship Id="rId2" Type="http://schemas.openxmlformats.org/officeDocument/2006/relationships/hyperlink" Target="http://www.fiaerc.it/event/circuit-of-ireland-rally-3/" TargetMode="External"/><Relationship Id="rId1" Type="http://schemas.openxmlformats.org/officeDocument/2006/relationships/hyperlink" Target="http://www.fiaerc.it/event/rally-liepaja-2016/" TargetMode="External"/><Relationship Id="rId6" Type="http://schemas.openxmlformats.org/officeDocument/2006/relationships/hyperlink" Target="http://www.fiaerc.it/event/barum-czech-rally-zlin-4/" TargetMode="External"/><Relationship Id="rId5" Type="http://schemas.openxmlformats.org/officeDocument/2006/relationships/hyperlink" Target="http://www.fiaerc.it/event/auto24-rally-estonia-3/" TargetMode="External"/><Relationship Id="rId4" Type="http://schemas.openxmlformats.org/officeDocument/2006/relationships/hyperlink" Target="http://www.fiaerc.it/event/kenotek-by-cid-lines-ypres-rally-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H40"/>
  <sheetViews>
    <sheetView tabSelected="1" workbookViewId="0"/>
  </sheetViews>
  <sheetFormatPr defaultRowHeight="15" x14ac:dyDescent="0.25"/>
  <cols>
    <col min="1" max="1" width="18.7109375" customWidth="1"/>
    <col min="2" max="2" width="20.7109375" customWidth="1"/>
    <col min="3" max="3" width="14.5703125" customWidth="1"/>
    <col min="4" max="4" width="16.42578125" customWidth="1"/>
    <col min="5" max="5" width="19.28515625" customWidth="1"/>
    <col min="6" max="6" width="9.28515625" hidden="1" customWidth="1"/>
    <col min="7" max="7" width="9.28515625" customWidth="1"/>
  </cols>
  <sheetData>
    <row r="4" spans="1:8" ht="20.25" x14ac:dyDescent="0.3">
      <c r="C4" s="1" t="s">
        <v>38</v>
      </c>
    </row>
    <row r="5" spans="1:8" ht="6.75" customHeight="1" x14ac:dyDescent="0.25"/>
    <row r="6" spans="1:8" x14ac:dyDescent="0.25">
      <c r="C6" s="1" t="s">
        <v>0</v>
      </c>
    </row>
    <row r="7" spans="1:8" ht="6.75" customHeight="1" x14ac:dyDescent="0.25"/>
    <row r="8" spans="1:8" ht="15.75" thickBot="1" x14ac:dyDescent="0.3">
      <c r="C8" s="2" t="s">
        <v>1</v>
      </c>
    </row>
    <row r="9" spans="1:8" ht="21" customHeight="1" thickBot="1" x14ac:dyDescent="0.3">
      <c r="A9" s="20"/>
      <c r="B9" s="21"/>
      <c r="C9" s="27" t="s">
        <v>25</v>
      </c>
      <c r="D9" s="22" t="s">
        <v>24</v>
      </c>
      <c r="E9" s="23"/>
      <c r="H9" s="24"/>
    </row>
    <row r="10" spans="1:8" ht="6.75" customHeight="1" x14ac:dyDescent="0.25">
      <c r="A10" s="25"/>
      <c r="B10" s="25"/>
      <c r="C10" s="25"/>
      <c r="D10" s="25"/>
      <c r="E10" s="25"/>
    </row>
    <row r="11" spans="1:8" ht="33" customHeight="1" x14ac:dyDescent="0.25">
      <c r="A11" s="15" t="s">
        <v>2</v>
      </c>
      <c r="B11" s="60"/>
      <c r="C11" s="60"/>
      <c r="D11" s="60"/>
      <c r="E11" s="60"/>
    </row>
    <row r="12" spans="1:8" ht="33" customHeight="1" x14ac:dyDescent="0.25">
      <c r="A12" s="19" t="s">
        <v>22</v>
      </c>
      <c r="B12" s="26">
        <v>1</v>
      </c>
      <c r="C12" s="16" t="s">
        <v>17</v>
      </c>
      <c r="D12" s="65"/>
      <c r="E12" s="65"/>
    </row>
    <row r="13" spans="1:8" ht="33" customHeight="1" x14ac:dyDescent="0.45">
      <c r="A13" s="15" t="s">
        <v>3</v>
      </c>
      <c r="B13" s="61"/>
      <c r="C13" s="61"/>
      <c r="D13" s="61"/>
      <c r="E13" s="61"/>
    </row>
    <row r="14" spans="1:8" ht="33" customHeight="1" x14ac:dyDescent="0.25">
      <c r="A14" s="15" t="s">
        <v>4</v>
      </c>
      <c r="B14" s="62"/>
      <c r="C14" s="63"/>
      <c r="D14" s="63"/>
      <c r="E14" s="63"/>
    </row>
    <row r="15" spans="1:8" ht="33" customHeight="1" x14ac:dyDescent="0.25">
      <c r="A15" s="15" t="s">
        <v>14</v>
      </c>
      <c r="B15" s="64"/>
      <c r="C15" s="64"/>
      <c r="D15" s="64"/>
      <c r="E15" s="64"/>
    </row>
    <row r="16" spans="1:8" ht="33" customHeight="1" x14ac:dyDescent="0.35">
      <c r="A16" s="15" t="s">
        <v>10</v>
      </c>
      <c r="B16" s="17" t="s">
        <v>39</v>
      </c>
      <c r="C16" s="18"/>
      <c r="D16" s="18"/>
      <c r="E16" s="18"/>
    </row>
    <row r="17" spans="1:6" ht="28.5" customHeight="1" x14ac:dyDescent="0.25">
      <c r="A17" s="88"/>
      <c r="B17" s="88"/>
      <c r="C17" s="88"/>
      <c r="D17" s="66"/>
      <c r="E17" s="67"/>
    </row>
    <row r="18" spans="1:6" ht="4.5" customHeight="1" thickBot="1" x14ac:dyDescent="0.3">
      <c r="A18" s="5"/>
    </row>
    <row r="19" spans="1:6" x14ac:dyDescent="0.25">
      <c r="A19" s="89" t="s">
        <v>5</v>
      </c>
      <c r="B19" s="68" t="s">
        <v>6</v>
      </c>
      <c r="C19" s="68" t="s">
        <v>7</v>
      </c>
      <c r="D19" s="55" t="s">
        <v>8</v>
      </c>
      <c r="E19" s="70" t="s">
        <v>9</v>
      </c>
    </row>
    <row r="20" spans="1:6" ht="15.75" thickBot="1" x14ac:dyDescent="0.3">
      <c r="A20" s="90"/>
      <c r="B20" s="69"/>
      <c r="C20" s="69"/>
      <c r="D20" s="56" t="s">
        <v>21</v>
      </c>
      <c r="E20" s="71"/>
    </row>
    <row r="21" spans="1:6" ht="27" customHeight="1" x14ac:dyDescent="0.25">
      <c r="A21" s="83" t="s">
        <v>42</v>
      </c>
      <c r="B21" s="40" t="s">
        <v>32</v>
      </c>
      <c r="C21" s="41" t="s">
        <v>28</v>
      </c>
      <c r="D21" s="42">
        <f>250+2.3</f>
        <v>252.3</v>
      </c>
      <c r="E21" s="43"/>
      <c r="F21" s="4">
        <f>D21*E21</f>
        <v>0</v>
      </c>
    </row>
    <row r="22" spans="1:6" ht="27" customHeight="1" thickBot="1" x14ac:dyDescent="0.3">
      <c r="A22" s="84"/>
      <c r="B22" s="35" t="s">
        <v>29</v>
      </c>
      <c r="C22" s="36" t="s">
        <v>28</v>
      </c>
      <c r="D22" s="37">
        <f>250+2.3</f>
        <v>252.3</v>
      </c>
      <c r="E22" s="38"/>
      <c r="F22" s="4">
        <f t="shared" ref="F22:F26" si="0">D22*E22</f>
        <v>0</v>
      </c>
    </row>
    <row r="23" spans="1:6" ht="27" customHeight="1" x14ac:dyDescent="0.25">
      <c r="A23" s="85" t="s">
        <v>43</v>
      </c>
      <c r="B23" s="44" t="s">
        <v>30</v>
      </c>
      <c r="C23" s="44" t="s">
        <v>35</v>
      </c>
      <c r="D23" s="29">
        <f>218+2.3</f>
        <v>220.3</v>
      </c>
      <c r="E23" s="28"/>
      <c r="F23" s="4">
        <f t="shared" si="0"/>
        <v>0</v>
      </c>
    </row>
    <row r="24" spans="1:6" ht="27" customHeight="1" x14ac:dyDescent="0.25">
      <c r="A24" s="86"/>
      <c r="B24" s="32" t="s">
        <v>31</v>
      </c>
      <c r="C24" s="32" t="s">
        <v>35</v>
      </c>
      <c r="D24" s="33">
        <f>218+2.3</f>
        <v>220.3</v>
      </c>
      <c r="E24" s="34"/>
      <c r="F24" s="4">
        <f t="shared" si="0"/>
        <v>0</v>
      </c>
    </row>
    <row r="25" spans="1:6" ht="27" customHeight="1" x14ac:dyDescent="0.25">
      <c r="A25" s="86"/>
      <c r="B25" s="39" t="s">
        <v>33</v>
      </c>
      <c r="C25" s="39" t="s">
        <v>35</v>
      </c>
      <c r="D25" s="30">
        <f>218+2.3</f>
        <v>220.3</v>
      </c>
      <c r="E25" s="31"/>
      <c r="F25" s="4">
        <f t="shared" si="0"/>
        <v>0</v>
      </c>
    </row>
    <row r="26" spans="1:6" ht="27" customHeight="1" thickBot="1" x14ac:dyDescent="0.3">
      <c r="A26" s="87"/>
      <c r="B26" s="57" t="s">
        <v>34</v>
      </c>
      <c r="C26" s="57" t="s">
        <v>35</v>
      </c>
      <c r="D26" s="58">
        <f>218+2.3</f>
        <v>220.3</v>
      </c>
      <c r="E26" s="59"/>
      <c r="F26" s="4">
        <f t="shared" si="0"/>
        <v>0</v>
      </c>
    </row>
    <row r="27" spans="1:6" ht="27" hidden="1" customHeight="1" thickBot="1" x14ac:dyDescent="0.3">
      <c r="A27" s="50" t="s">
        <v>44</v>
      </c>
      <c r="B27" s="49" t="s">
        <v>36</v>
      </c>
      <c r="C27" s="51" t="s">
        <v>37</v>
      </c>
      <c r="D27" s="52">
        <f>330+2.3</f>
        <v>332.3</v>
      </c>
      <c r="E27" s="53"/>
      <c r="F27" s="4">
        <f t="shared" ref="F27" si="1">D27*E27</f>
        <v>0</v>
      </c>
    </row>
    <row r="28" spans="1:6" ht="31.15" customHeight="1" thickBot="1" x14ac:dyDescent="0.3">
      <c r="A28" s="91" t="s">
        <v>45</v>
      </c>
      <c r="B28" s="91"/>
      <c r="C28" s="91"/>
      <c r="D28" s="91"/>
      <c r="E28" s="91"/>
    </row>
    <row r="29" spans="1:6" ht="15.75" hidden="1" thickBot="1" x14ac:dyDescent="0.3">
      <c r="B29" s="14"/>
      <c r="C29" s="14"/>
    </row>
    <row r="30" spans="1:6" ht="16.5" thickBot="1" x14ac:dyDescent="0.3">
      <c r="A30" s="77" t="s">
        <v>16</v>
      </c>
      <c r="B30" s="78"/>
      <c r="C30" s="78"/>
      <c r="D30" s="78"/>
      <c r="E30" s="48">
        <f>SUM(F21:F27)</f>
        <v>0</v>
      </c>
    </row>
    <row r="31" spans="1:6" ht="12.4" customHeight="1" thickBot="1" x14ac:dyDescent="0.3">
      <c r="A31" s="3"/>
    </row>
    <row r="32" spans="1:6" ht="16.5" thickBot="1" x14ac:dyDescent="0.3">
      <c r="A32" s="77" t="s">
        <v>13</v>
      </c>
      <c r="B32" s="78"/>
      <c r="C32" s="78"/>
      <c r="D32" s="78"/>
      <c r="E32" s="47">
        <f>SUM(E21:E26)</f>
        <v>0</v>
      </c>
    </row>
    <row r="33" spans="1:5" ht="10.15" customHeight="1" thickBot="1" x14ac:dyDescent="0.3">
      <c r="A33" s="5"/>
    </row>
    <row r="34" spans="1:5" ht="15.75" x14ac:dyDescent="0.25">
      <c r="A34" s="72" t="s">
        <v>27</v>
      </c>
      <c r="B34" s="73"/>
      <c r="C34" s="73"/>
      <c r="D34" s="73"/>
      <c r="E34" s="46">
        <f>IF('WRC EVENTS'!K22='WRC EVENTS'!K6,"TEST TYRES",'WRC EVENTS'!K22)</f>
        <v>12</v>
      </c>
    </row>
    <row r="35" spans="1:5" ht="15.4" customHeight="1" thickBot="1" x14ac:dyDescent="0.3">
      <c r="A35" s="80" t="s">
        <v>26</v>
      </c>
      <c r="B35" s="81"/>
      <c r="C35" s="81"/>
      <c r="D35" s="81"/>
      <c r="E35" s="82"/>
    </row>
    <row r="36" spans="1:5" ht="8.65" customHeight="1" thickBot="1" x14ac:dyDescent="0.3">
      <c r="A36" s="45"/>
      <c r="B36" s="45"/>
      <c r="C36" s="45"/>
      <c r="D36" s="45"/>
      <c r="E36" s="9"/>
    </row>
    <row r="37" spans="1:5" ht="18.75" thickBot="1" x14ac:dyDescent="0.3">
      <c r="A37" s="10"/>
      <c r="B37" s="11"/>
      <c r="C37" s="11"/>
      <c r="D37" s="12" t="s">
        <v>20</v>
      </c>
      <c r="E37" s="13">
        <f>E30</f>
        <v>0</v>
      </c>
    </row>
    <row r="38" spans="1:5" ht="18" customHeight="1" x14ac:dyDescent="0.25">
      <c r="A38" s="79" t="s">
        <v>12</v>
      </c>
      <c r="B38" s="79"/>
      <c r="C38" s="79"/>
      <c r="D38" s="79"/>
      <c r="E38" s="79"/>
    </row>
    <row r="39" spans="1:5" ht="1.5" customHeight="1" thickBot="1" x14ac:dyDescent="0.3">
      <c r="A39" s="5"/>
    </row>
    <row r="40" spans="1:5" ht="15.75" thickBot="1" x14ac:dyDescent="0.3">
      <c r="A40" s="74" t="s">
        <v>11</v>
      </c>
      <c r="B40" s="75"/>
      <c r="C40" s="75"/>
      <c r="D40" s="75"/>
      <c r="E40" s="76"/>
    </row>
  </sheetData>
  <sheetProtection algorithmName="SHA-512" hashValue="QAhfSG3rL6pehK21FAy3PsLz8HQJuwU6M+wUow/yU5niHoKmb7wRP0MWDcyrxWeVHFPm6snXL3WyoFo9LZFn9A==" saltValue="LH+4hOwJiTLZ+iYjydAh3Q==" spinCount="100000" sheet="1" objects="1" scenarios="1"/>
  <mergeCells count="20">
    <mergeCell ref="D17:E17"/>
    <mergeCell ref="C19:C20"/>
    <mergeCell ref="E19:E20"/>
    <mergeCell ref="A34:D34"/>
    <mergeCell ref="A40:E40"/>
    <mergeCell ref="A32:D32"/>
    <mergeCell ref="A38:E38"/>
    <mergeCell ref="A30:D30"/>
    <mergeCell ref="A35:E35"/>
    <mergeCell ref="A21:A22"/>
    <mergeCell ref="A23:A26"/>
    <mergeCell ref="A17:C17"/>
    <mergeCell ref="A19:A20"/>
    <mergeCell ref="B19:B20"/>
    <mergeCell ref="A28:E28"/>
    <mergeCell ref="B11:E11"/>
    <mergeCell ref="B13:E13"/>
    <mergeCell ref="B14:E14"/>
    <mergeCell ref="B15:E15"/>
    <mergeCell ref="D12:E12"/>
  </mergeCells>
  <dataValidations count="1">
    <dataValidation type="list" allowBlank="1" showInputMessage="1" showErrorMessage="1" sqref="B16">
      <formula1>RALLIES</formula1>
    </dataValidation>
  </dataValidations>
  <hyperlinks>
    <hyperlink ref="D9" r:id="rId1"/>
  </hyperlinks>
  <printOptions horizontalCentered="1" verticalCentered="1"/>
  <pageMargins left="0.39370078740157483" right="0.25" top="0.27" bottom="0.59" header="0.2" footer="0.31496062992125984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K25"/>
  <sheetViews>
    <sheetView workbookViewId="0">
      <selection activeCell="E12" sqref="E12"/>
    </sheetView>
  </sheetViews>
  <sheetFormatPr defaultRowHeight="15" x14ac:dyDescent="0.25"/>
  <cols>
    <col min="4" max="4" width="28" bestFit="1" customWidth="1"/>
    <col min="5" max="5" width="35.7109375" customWidth="1"/>
    <col min="7" max="7" width="11.28515625" style="8" bestFit="1" customWidth="1"/>
    <col min="8" max="8" width="9" style="8" bestFit="1" customWidth="1"/>
    <col min="9" max="9" width="9" style="8" customWidth="1"/>
    <col min="10" max="10" width="3.42578125" style="8" customWidth="1"/>
    <col min="11" max="11" width="9.28515625" style="8"/>
  </cols>
  <sheetData>
    <row r="5" spans="3:11" x14ac:dyDescent="0.25">
      <c r="G5" s="8" t="s">
        <v>18</v>
      </c>
      <c r="H5" s="8" t="s">
        <v>19</v>
      </c>
      <c r="I5" s="8" t="s">
        <v>23</v>
      </c>
    </row>
    <row r="6" spans="3:11" x14ac:dyDescent="0.25">
      <c r="E6" s="6" t="s">
        <v>15</v>
      </c>
      <c r="G6" s="8">
        <v>100</v>
      </c>
      <c r="H6" s="8">
        <f>'J ERC FORM'!$B$12</f>
        <v>1</v>
      </c>
      <c r="I6" s="8">
        <f>IF(H6=0,1,H6)</f>
        <v>1</v>
      </c>
      <c r="J6" s="8">
        <f>IF('J ERC FORM'!$B$16='WRC EVENTS'!E6, 1,0)</f>
        <v>0</v>
      </c>
      <c r="K6" s="8">
        <f>G6*I6*J6</f>
        <v>0</v>
      </c>
    </row>
    <row r="7" spans="3:11" ht="21.75" customHeight="1" x14ac:dyDescent="0.25">
      <c r="C7">
        <v>1</v>
      </c>
      <c r="E7" s="54" t="s">
        <v>39</v>
      </c>
      <c r="G7" s="8">
        <v>12</v>
      </c>
      <c r="H7" s="8">
        <f>IF('J ERC FORM'!$B$12="", 1,'J ERC FORM'!$B$12)</f>
        <v>1</v>
      </c>
      <c r="I7" s="8">
        <f t="shared" ref="I7:I20" si="0">IF(H7=0,1,H7)</f>
        <v>1</v>
      </c>
      <c r="J7" s="8">
        <f>IF('J ERC FORM'!$B$16='WRC EVENTS'!E7, 1,0)</f>
        <v>1</v>
      </c>
      <c r="K7" s="8">
        <f t="shared" ref="K7:K20" si="1">G7*I7*J7</f>
        <v>12</v>
      </c>
    </row>
    <row r="8" spans="3:11" ht="21.75" customHeight="1" x14ac:dyDescent="0.25">
      <c r="C8">
        <v>2</v>
      </c>
      <c r="E8" s="54" t="s">
        <v>40</v>
      </c>
      <c r="G8" s="8">
        <v>12</v>
      </c>
      <c r="H8" s="8">
        <f>IF('J ERC FORM'!$B$12="", 1,'J ERC FORM'!$B$12)</f>
        <v>1</v>
      </c>
      <c r="I8" s="8">
        <f t="shared" si="0"/>
        <v>1</v>
      </c>
      <c r="J8" s="8">
        <f>IF('J ERC FORM'!$B$16='WRC EVENTS'!E8, 1,0)</f>
        <v>0</v>
      </c>
      <c r="K8" s="8">
        <f t="shared" si="1"/>
        <v>0</v>
      </c>
    </row>
    <row r="9" spans="3:11" ht="21.75" customHeight="1" x14ac:dyDescent="0.25">
      <c r="C9">
        <v>3</v>
      </c>
      <c r="E9" s="54" t="s">
        <v>46</v>
      </c>
      <c r="G9" s="8">
        <v>12</v>
      </c>
      <c r="H9" s="8">
        <f>IF('J ERC FORM'!$B$12="", 1,'J ERC FORM'!$B$12)</f>
        <v>1</v>
      </c>
      <c r="I9" s="8">
        <f t="shared" si="0"/>
        <v>1</v>
      </c>
      <c r="J9" s="8">
        <f>IF('J ERC FORM'!$B$16='WRC EVENTS'!E9, 1,0)</f>
        <v>0</v>
      </c>
      <c r="K9" s="8">
        <f t="shared" si="1"/>
        <v>0</v>
      </c>
    </row>
    <row r="10" spans="3:11" ht="21.75" customHeight="1" x14ac:dyDescent="0.25">
      <c r="C10">
        <v>4</v>
      </c>
      <c r="E10" s="54" t="s">
        <v>47</v>
      </c>
      <c r="G10" s="8">
        <v>12</v>
      </c>
      <c r="H10" s="8">
        <f>IF('J ERC FORM'!$B$12="", 1,'J ERC FORM'!$B$12)</f>
        <v>1</v>
      </c>
      <c r="I10" s="8">
        <f t="shared" si="0"/>
        <v>1</v>
      </c>
      <c r="J10" s="8">
        <f>IF('J ERC FORM'!$B$16='WRC EVENTS'!E11, 1,0)</f>
        <v>0</v>
      </c>
      <c r="K10" s="8">
        <f t="shared" si="1"/>
        <v>0</v>
      </c>
    </row>
    <row r="11" spans="3:11" ht="21.75" customHeight="1" x14ac:dyDescent="0.25">
      <c r="C11">
        <v>5</v>
      </c>
      <c r="E11" s="54" t="s">
        <v>48</v>
      </c>
      <c r="G11" s="8">
        <v>12</v>
      </c>
      <c r="H11" s="8">
        <f>IF('J ERC FORM'!$B$12="", 1,'J ERC FORM'!$B$12)</f>
        <v>1</v>
      </c>
      <c r="I11" s="8">
        <f t="shared" si="0"/>
        <v>1</v>
      </c>
      <c r="J11" s="8">
        <f>IF('J ERC FORM'!$B$16='WRC EVENTS'!E10, 1,0)</f>
        <v>0</v>
      </c>
      <c r="K11" s="8">
        <f t="shared" si="1"/>
        <v>0</v>
      </c>
    </row>
    <row r="12" spans="3:11" ht="21.75" customHeight="1" x14ac:dyDescent="0.25">
      <c r="C12">
        <v>6</v>
      </c>
      <c r="E12" s="54" t="s">
        <v>41</v>
      </c>
      <c r="G12" s="8">
        <v>12</v>
      </c>
      <c r="H12" s="8">
        <f>IF('J ERC FORM'!$B$12="", 1,'J ERC FORM'!$B$12)</f>
        <v>1</v>
      </c>
      <c r="I12" s="8">
        <f t="shared" si="0"/>
        <v>1</v>
      </c>
      <c r="J12" s="8">
        <f>IF('J ERC FORM'!$B$16='WRC EVENTS'!E12, 1,0)</f>
        <v>0</v>
      </c>
      <c r="K12" s="8">
        <f t="shared" si="1"/>
        <v>0</v>
      </c>
    </row>
    <row r="13" spans="3:11" ht="21.75" customHeight="1" x14ac:dyDescent="0.25">
      <c r="C13">
        <v>7</v>
      </c>
      <c r="E13" s="7"/>
      <c r="G13" s="8">
        <v>12</v>
      </c>
      <c r="H13" s="8">
        <f>IF('J ERC FORM'!$B$12="", 1,'J ERC FORM'!$B$12)</f>
        <v>1</v>
      </c>
      <c r="I13" s="8">
        <f t="shared" si="0"/>
        <v>1</v>
      </c>
      <c r="J13" s="8">
        <f>IF('J ERC FORM'!$B$16='WRC EVENTS'!E13, 1,0)</f>
        <v>0</v>
      </c>
      <c r="K13" s="8">
        <f t="shared" si="1"/>
        <v>0</v>
      </c>
    </row>
    <row r="14" spans="3:11" ht="21.75" customHeight="1" x14ac:dyDescent="0.25">
      <c r="C14">
        <v>8</v>
      </c>
      <c r="E14" s="7"/>
      <c r="G14" s="8">
        <v>12</v>
      </c>
      <c r="H14" s="8">
        <f>IF('J ERC FORM'!$B$12="", 1,'J ERC FORM'!$B$12)</f>
        <v>1</v>
      </c>
      <c r="I14" s="8">
        <f t="shared" si="0"/>
        <v>1</v>
      </c>
      <c r="J14" s="8">
        <f>IF('J ERC FORM'!$B$16='WRC EVENTS'!E14, 1,0)</f>
        <v>0</v>
      </c>
      <c r="K14" s="8">
        <f t="shared" si="1"/>
        <v>0</v>
      </c>
    </row>
    <row r="15" spans="3:11" ht="21.75" customHeight="1" x14ac:dyDescent="0.25">
      <c r="C15">
        <v>9</v>
      </c>
      <c r="E15" s="7"/>
      <c r="G15" s="8">
        <v>12</v>
      </c>
      <c r="H15" s="8">
        <f>IF('J ERC FORM'!$B$12="", 1,'J ERC FORM'!$B$12)</f>
        <v>1</v>
      </c>
      <c r="I15" s="8">
        <f t="shared" si="0"/>
        <v>1</v>
      </c>
      <c r="J15" s="8">
        <f>IF('J ERC FORM'!$B$16='WRC EVENTS'!E15, 1,0)</f>
        <v>0</v>
      </c>
      <c r="K15" s="8">
        <f t="shared" si="1"/>
        <v>0</v>
      </c>
    </row>
    <row r="16" spans="3:11" ht="21.75" customHeight="1" x14ac:dyDescent="0.25">
      <c r="C16">
        <v>10</v>
      </c>
      <c r="E16" s="7"/>
      <c r="G16" s="8">
        <v>12</v>
      </c>
      <c r="H16" s="8">
        <f>IF('J ERC FORM'!$B$12="", 1,'J ERC FORM'!$B$12)</f>
        <v>1</v>
      </c>
      <c r="I16" s="8">
        <f t="shared" si="0"/>
        <v>1</v>
      </c>
      <c r="J16" s="8">
        <f>IF('J ERC FORM'!$B$16='WRC EVENTS'!E16, 1,0)</f>
        <v>0</v>
      </c>
      <c r="K16" s="8">
        <f t="shared" si="1"/>
        <v>0</v>
      </c>
    </row>
    <row r="17" spans="3:11" ht="21.75" customHeight="1" x14ac:dyDescent="0.25">
      <c r="C17">
        <v>11</v>
      </c>
      <c r="E17" s="7"/>
      <c r="G17" s="8">
        <v>12</v>
      </c>
      <c r="H17" s="8">
        <f>IF('J ERC FORM'!$B$12="", 1,'J ERC FORM'!$B$12)</f>
        <v>1</v>
      </c>
      <c r="I17" s="8">
        <f t="shared" ref="I17" si="2">IF(H17=0,1,H17)</f>
        <v>1</v>
      </c>
      <c r="J17" s="8">
        <f>IF('J ERC FORM'!$B$16='WRC EVENTS'!E17, 1,0)</f>
        <v>0</v>
      </c>
      <c r="K17" s="8">
        <f t="shared" ref="K17" si="3">G17*I17*J17</f>
        <v>0</v>
      </c>
    </row>
    <row r="18" spans="3:11" ht="21.75" customHeight="1" x14ac:dyDescent="0.25">
      <c r="C18">
        <v>12</v>
      </c>
      <c r="E18" s="7"/>
      <c r="G18" s="8">
        <v>12</v>
      </c>
      <c r="H18" s="8">
        <f>IF('J ERC FORM'!$B$12="", 1,'J ERC FORM'!$B$12)</f>
        <v>1</v>
      </c>
      <c r="I18" s="8">
        <f t="shared" si="0"/>
        <v>1</v>
      </c>
      <c r="J18" s="8">
        <f>IF('J ERC FORM'!$B$16='WRC EVENTS'!E18, 1,0)</f>
        <v>0</v>
      </c>
      <c r="K18" s="8">
        <f t="shared" si="1"/>
        <v>0</v>
      </c>
    </row>
    <row r="19" spans="3:11" ht="21.75" customHeight="1" x14ac:dyDescent="0.25">
      <c r="C19">
        <v>13</v>
      </c>
      <c r="E19" s="7"/>
      <c r="G19" s="8">
        <v>12</v>
      </c>
      <c r="H19" s="8">
        <f>IF('J ERC FORM'!$B$12="", 1,'J ERC FORM'!$B$12)</f>
        <v>1</v>
      </c>
      <c r="I19" s="8">
        <f t="shared" si="0"/>
        <v>1</v>
      </c>
      <c r="J19" s="8">
        <f>IF('J ERC FORM'!$B$16='WRC EVENTS'!E19, 1,0)</f>
        <v>0</v>
      </c>
      <c r="K19" s="8">
        <f t="shared" si="1"/>
        <v>0</v>
      </c>
    </row>
    <row r="20" spans="3:11" ht="21.75" customHeight="1" x14ac:dyDescent="0.25">
      <c r="C20">
        <v>14</v>
      </c>
      <c r="E20" s="7"/>
      <c r="G20" s="8">
        <v>12</v>
      </c>
      <c r="H20" s="8">
        <f>IF('J ERC FORM'!$B$12="", 1,'J ERC FORM'!$B$12)</f>
        <v>1</v>
      </c>
      <c r="I20" s="8">
        <f t="shared" si="0"/>
        <v>1</v>
      </c>
      <c r="J20" s="8">
        <f>IF('J ERC FORM'!$B$16='WRC EVENTS'!E20, 1,0)</f>
        <v>0</v>
      </c>
      <c r="K20" s="8">
        <f t="shared" si="1"/>
        <v>0</v>
      </c>
    </row>
    <row r="21" spans="3:11" x14ac:dyDescent="0.25">
      <c r="G21" s="8">
        <v>12</v>
      </c>
    </row>
    <row r="22" spans="3:11" x14ac:dyDescent="0.25">
      <c r="G22" s="8">
        <v>12</v>
      </c>
      <c r="K22" s="8">
        <f>SUM(K6:K21)</f>
        <v>12</v>
      </c>
    </row>
    <row r="23" spans="3:11" x14ac:dyDescent="0.25">
      <c r="E23" s="7"/>
      <c r="G23" s="8">
        <v>12</v>
      </c>
    </row>
    <row r="24" spans="3:11" x14ac:dyDescent="0.25">
      <c r="G24" s="8">
        <v>12</v>
      </c>
    </row>
    <row r="25" spans="3:11" x14ac:dyDescent="0.25">
      <c r="G25" s="8">
        <v>12</v>
      </c>
    </row>
  </sheetData>
  <hyperlinks>
    <hyperlink ref="E7" r:id="rId1" tooltip="Rally Liepāja" display="http://www.fiaerc.it/event/rally-liepaja-2016/"/>
    <hyperlink ref="E8" r:id="rId2" tooltip="Circuit of Ireland Rally" display="http://www.fiaerc.it/event/circuit-of-ireland-rally-3/"/>
    <hyperlink ref="E9" r:id="rId3" tooltip="SATA Rallye Açores" display="http://www.fiaerc.it/event/sata-rallye-acores/"/>
    <hyperlink ref="E10" r:id="rId4" tooltip="Kenotek by CID LINES Ypres Rally" display="http://www.fiaerc.it/event/kenotek-by-cid-lines-ypres-rally-2/"/>
    <hyperlink ref="E11" r:id="rId5" tooltip="auto24 Rally Estonia" display="http://www.fiaerc.it/event/auto24-rally-estonia-3/"/>
    <hyperlink ref="E12" r:id="rId6" tooltip="Barum Czech Rally Zlín" display="http://www.fiaerc.it/event/barum-czech-rally-zlin-4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J ERC FORM</vt:lpstr>
      <vt:lpstr>WRC EVENTS</vt:lpstr>
      <vt:lpstr>'J ERC FORM'!Print_Area</vt:lpstr>
      <vt:lpstr>RALLIES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2016-02-09T09:17:57Z</cp:lastPrinted>
  <dcterms:created xsi:type="dcterms:W3CDTF">2013-12-19T08:30:29Z</dcterms:created>
  <dcterms:modified xsi:type="dcterms:W3CDTF">2016-07-06T11:05:25Z</dcterms:modified>
</cp:coreProperties>
</file>